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8.200\zimu\業務\スマホ導入\プロポ―ザル\様式\"/>
    </mc:Choice>
  </mc:AlternateContent>
  <xr:revisionPtr revIDLastSave="0" documentId="13_ncr:1_{ED2F8749-7889-4F26-83B0-9B3ADD9D266A}" xr6:coauthVersionLast="36" xr6:coauthVersionMax="36" xr10:uidLastSave="{00000000-0000-0000-0000-000000000000}"/>
  <bookViews>
    <workbookView xWindow="8640" yWindow="0" windowWidth="20490" windowHeight="7275" xr2:uid="{00000000-000D-0000-FFFF-FFFF00000000}"/>
  </bookViews>
  <sheets>
    <sheet name="スマートフォン導入内訳書6-2" sheetId="9" r:id="rId1"/>
    <sheet name="2年目　3年目147食固定費 (参考見積内訳書）" sheetId="8" state="hidden" r:id="rId2"/>
  </sheets>
  <definedNames>
    <definedName name="_xlnm.Print_Area" localSheetId="1">'2年目　3年目147食固定費 (参考見積内訳書）'!$A$1:$H$28</definedName>
    <definedName name="_xlnm.Print_Area" localSheetId="0">'スマートフォン導入内訳書6-2'!$A$1:$H$33</definedName>
  </definedNames>
  <calcPr calcId="191029"/>
</workbook>
</file>

<file path=xl/calcChain.xml><?xml version="1.0" encoding="utf-8"?>
<calcChain xmlns="http://schemas.openxmlformats.org/spreadsheetml/2006/main">
  <c r="F30" i="9" l="1"/>
  <c r="E30" i="9"/>
  <c r="E28" i="9"/>
  <c r="F28" i="9" s="1"/>
  <c r="F31" i="9" s="1"/>
  <c r="E22" i="9"/>
  <c r="F22" i="9" s="1"/>
  <c r="F21" i="9"/>
  <c r="F20" i="9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F24" i="9" s="1"/>
  <c r="G14" i="9" s="1"/>
  <c r="E10" i="9"/>
  <c r="E9" i="9"/>
  <c r="E8" i="9"/>
  <c r="E7" i="9"/>
  <c r="E6" i="9"/>
  <c r="E5" i="9"/>
  <c r="E4" i="9"/>
  <c r="E3" i="9"/>
  <c r="F3" i="9" l="1"/>
  <c r="G24" i="9" l="1"/>
  <c r="B33" i="9"/>
  <c r="E12" i="8"/>
  <c r="G11" i="8"/>
  <c r="G10" i="8"/>
  <c r="G9" i="8"/>
  <c r="E8" i="8"/>
  <c r="G7" i="8"/>
  <c r="G6" i="8"/>
  <c r="G5" i="8"/>
  <c r="G12" i="8" l="1"/>
  <c r="G8" i="8"/>
  <c r="G13" i="8" s="1"/>
</calcChain>
</file>

<file path=xl/sharedStrings.xml><?xml version="1.0" encoding="utf-8"?>
<sst xmlns="http://schemas.openxmlformats.org/spreadsheetml/2006/main" count="109" uniqueCount="74">
  <si>
    <t>№</t>
  </si>
  <si>
    <t>施設別・内容</t>
    <rPh sb="0" eb="2">
      <t>シセツ</t>
    </rPh>
    <rPh sb="2" eb="3">
      <t>ベツ</t>
    </rPh>
    <rPh sb="4" eb="6">
      <t>ナイヨウ</t>
    </rPh>
    <phoneticPr fontId="2"/>
  </si>
  <si>
    <t>【病院】</t>
    <rPh sb="1" eb="3">
      <t>ビョウイン</t>
    </rPh>
    <phoneticPr fontId="2"/>
  </si>
  <si>
    <t>患者食</t>
    <rPh sb="0" eb="2">
      <t>カンジャ</t>
    </rPh>
    <rPh sb="2" eb="3">
      <t>ショク</t>
    </rPh>
    <phoneticPr fontId="2"/>
  </si>
  <si>
    <t>固定費</t>
    <rPh sb="0" eb="3">
      <t>コテイヒ</t>
    </rPh>
    <phoneticPr fontId="10"/>
  </si>
  <si>
    <t>朝食</t>
    <rPh sb="0" eb="2">
      <t>チョウショク</t>
    </rPh>
    <phoneticPr fontId="10"/>
  </si>
  <si>
    <t>昼食</t>
    <rPh sb="0" eb="2">
      <t>チュウショク</t>
    </rPh>
    <phoneticPr fontId="10"/>
  </si>
  <si>
    <t>夕食</t>
    <rPh sb="0" eb="2">
      <t>ユウショク</t>
    </rPh>
    <phoneticPr fontId="10"/>
  </si>
  <si>
    <t>患者食
（ハーフ）</t>
    <rPh sb="0" eb="2">
      <t>カンジャ</t>
    </rPh>
    <rPh sb="2" eb="3">
      <t>ショク</t>
    </rPh>
    <phoneticPr fontId="2"/>
  </si>
  <si>
    <t>円</t>
    <rPh sb="0" eb="1">
      <t>エン</t>
    </rPh>
    <phoneticPr fontId="10"/>
  </si>
  <si>
    <t>1月当たりの固定費</t>
    <rPh sb="1" eb="2">
      <t>ツキ</t>
    </rPh>
    <rPh sb="2" eb="3">
      <t>ア</t>
    </rPh>
    <rPh sb="6" eb="9">
      <t>コテイヒ</t>
    </rPh>
    <phoneticPr fontId="10"/>
  </si>
  <si>
    <t>1年（月数）</t>
    <rPh sb="1" eb="2">
      <t>ネン</t>
    </rPh>
    <rPh sb="3" eb="4">
      <t>ツキ</t>
    </rPh>
    <rPh sb="4" eb="5">
      <t>スウ</t>
    </rPh>
    <phoneticPr fontId="10"/>
  </si>
  <si>
    <t>食材費合計（1年間）</t>
    <rPh sb="0" eb="2">
      <t>ショクザイ</t>
    </rPh>
    <rPh sb="2" eb="3">
      <t>ヒ</t>
    </rPh>
    <rPh sb="3" eb="5">
      <t>ゴウケイ</t>
    </rPh>
    <rPh sb="7" eb="9">
      <t>ネンカン</t>
    </rPh>
    <phoneticPr fontId="10"/>
  </si>
  <si>
    <t>1か月の固定費に含まれるもの、人件費、衛生費、交通費、通信費、消耗品費、光熱水費、ゴミ処理費、減価償却費、住宅手当、保険料、運営管理費、営業経費とします。</t>
    <rPh sb="2" eb="3">
      <t>ゲツ</t>
    </rPh>
    <rPh sb="4" eb="7">
      <t>コテイヒ</t>
    </rPh>
    <rPh sb="8" eb="9">
      <t>フク</t>
    </rPh>
    <rPh sb="15" eb="18">
      <t>ジンケンヒ</t>
    </rPh>
    <rPh sb="19" eb="22">
      <t>エイセイヒ</t>
    </rPh>
    <rPh sb="23" eb="26">
      <t>コウツウヒ</t>
    </rPh>
    <rPh sb="27" eb="30">
      <t>ツウシンヒ</t>
    </rPh>
    <rPh sb="31" eb="33">
      <t>ショウモウ</t>
    </rPh>
    <rPh sb="33" eb="34">
      <t>ヒン</t>
    </rPh>
    <rPh sb="34" eb="35">
      <t>ヒ</t>
    </rPh>
    <rPh sb="36" eb="40">
      <t>コウネツスイヒ</t>
    </rPh>
    <rPh sb="43" eb="45">
      <t>ショリ</t>
    </rPh>
    <rPh sb="45" eb="46">
      <t>ヒ</t>
    </rPh>
    <rPh sb="47" eb="49">
      <t>ゲンカ</t>
    </rPh>
    <rPh sb="49" eb="51">
      <t>ショウキャク</t>
    </rPh>
    <rPh sb="51" eb="52">
      <t>ヒ</t>
    </rPh>
    <rPh sb="53" eb="55">
      <t>ジュウタク</t>
    </rPh>
    <rPh sb="55" eb="57">
      <t>テアテ</t>
    </rPh>
    <rPh sb="58" eb="61">
      <t>ホケンリョウ</t>
    </rPh>
    <rPh sb="62" eb="64">
      <t>ウンエイ</t>
    </rPh>
    <rPh sb="64" eb="67">
      <t>カンリヒ</t>
    </rPh>
    <rPh sb="68" eb="70">
      <t>エイギョウ</t>
    </rPh>
    <rPh sb="70" eb="72">
      <t>ケイヒ</t>
    </rPh>
    <phoneticPr fontId="10"/>
  </si>
  <si>
    <t>上記食数の計算は、患者食約141食/日、ハーフ食約7食/日を元に計算してください。</t>
    <rPh sb="0" eb="2">
      <t>ジョウキ</t>
    </rPh>
    <rPh sb="2" eb="4">
      <t>ショクスウ</t>
    </rPh>
    <rPh sb="5" eb="7">
      <t>ケイサン</t>
    </rPh>
    <rPh sb="9" eb="11">
      <t>カンジャ</t>
    </rPh>
    <rPh sb="11" eb="12">
      <t>ショク</t>
    </rPh>
    <rPh sb="12" eb="13">
      <t>ヤク</t>
    </rPh>
    <rPh sb="16" eb="17">
      <t>ショク</t>
    </rPh>
    <rPh sb="18" eb="19">
      <t>ニチ</t>
    </rPh>
    <rPh sb="23" eb="24">
      <t>ショク</t>
    </rPh>
    <rPh sb="24" eb="25">
      <t>ヤク</t>
    </rPh>
    <rPh sb="26" eb="27">
      <t>ショク</t>
    </rPh>
    <rPh sb="28" eb="29">
      <t>ニチ</t>
    </rPh>
    <rPh sb="30" eb="31">
      <t>モト</t>
    </rPh>
    <rPh sb="32" eb="34">
      <t>ケイサン</t>
    </rPh>
    <phoneticPr fontId="10"/>
  </si>
  <si>
    <t>食数には変動があります。固定算出には、180食程度まで増える可能性があります。このことも考慮し、1か月の固定費を算出してください。</t>
    <rPh sb="0" eb="2">
      <t>ショクスウ</t>
    </rPh>
    <rPh sb="4" eb="6">
      <t>ヘンドウ</t>
    </rPh>
    <rPh sb="12" eb="14">
      <t>コテイ</t>
    </rPh>
    <rPh sb="14" eb="16">
      <t>サンシュツ</t>
    </rPh>
    <rPh sb="22" eb="23">
      <t>ショク</t>
    </rPh>
    <rPh sb="23" eb="25">
      <t>テイド</t>
    </rPh>
    <rPh sb="27" eb="28">
      <t>フ</t>
    </rPh>
    <rPh sb="30" eb="33">
      <t>カノウセイ</t>
    </rPh>
    <rPh sb="44" eb="46">
      <t>コウリョ</t>
    </rPh>
    <rPh sb="50" eb="51">
      <t>ゲツ</t>
    </rPh>
    <rPh sb="52" eb="55">
      <t>コテイヒ</t>
    </rPh>
    <rPh sb="56" eb="58">
      <t>サンシュツ</t>
    </rPh>
    <phoneticPr fontId="10"/>
  </si>
  <si>
    <t>総合計（税抜き）</t>
    <rPh sb="0" eb="1">
      <t>ソウ</t>
    </rPh>
    <rPh sb="1" eb="3">
      <t>ゴウケイ</t>
    </rPh>
    <rPh sb="4" eb="5">
      <t>ゼイ</t>
    </rPh>
    <rPh sb="5" eb="6">
      <t>ヌ</t>
    </rPh>
    <phoneticPr fontId="2"/>
  </si>
  <si>
    <t>※1か月当たりの固定費をお書き下さい。</t>
    <rPh sb="3" eb="4">
      <t>ツキ</t>
    </rPh>
    <rPh sb="4" eb="5">
      <t>ア</t>
    </rPh>
    <rPh sb="8" eb="11">
      <t>コテイヒ</t>
    </rPh>
    <rPh sb="13" eb="14">
      <t>カ</t>
    </rPh>
    <rPh sb="15" eb="16">
      <t>クダ</t>
    </rPh>
    <phoneticPr fontId="10"/>
  </si>
  <si>
    <t>②</t>
    <phoneticPr fontId="10"/>
  </si>
  <si>
    <t>①+②</t>
    <phoneticPr fontId="10"/>
  </si>
  <si>
    <t>様式6－2号②</t>
    <rPh sb="0" eb="2">
      <t>ヨウシキ</t>
    </rPh>
    <rPh sb="5" eb="6">
      <t>ゴウ</t>
    </rPh>
    <phoneticPr fontId="10"/>
  </si>
  <si>
    <t>※１</t>
    <phoneticPr fontId="10"/>
  </si>
  <si>
    <t>2年目、3年目から「みさと園」の５０食を踏まえたバージョンです。朝、昼、夕それぞれに50食加えています。</t>
    <rPh sb="1" eb="2">
      <t>ネン</t>
    </rPh>
    <rPh sb="2" eb="3">
      <t>メ</t>
    </rPh>
    <rPh sb="5" eb="6">
      <t>ネン</t>
    </rPh>
    <rPh sb="6" eb="7">
      <t>メ</t>
    </rPh>
    <rPh sb="13" eb="14">
      <t>エン</t>
    </rPh>
    <rPh sb="32" eb="33">
      <t>アサ</t>
    </rPh>
    <rPh sb="34" eb="35">
      <t>ヒル</t>
    </rPh>
    <rPh sb="36" eb="37">
      <t>ユウ</t>
    </rPh>
    <rPh sb="44" eb="45">
      <t>ショク</t>
    </rPh>
    <rPh sb="45" eb="46">
      <t>クワ</t>
    </rPh>
    <phoneticPr fontId="10"/>
  </si>
  <si>
    <t>1日単価（A）</t>
    <rPh sb="1" eb="2">
      <t>ニチ</t>
    </rPh>
    <rPh sb="2" eb="4">
      <t>タンカ</t>
    </rPh>
    <phoneticPr fontId="3"/>
  </si>
  <si>
    <t>1日当たりの各食数（B)</t>
    <rPh sb="1" eb="2">
      <t>ニチ</t>
    </rPh>
    <rPh sb="2" eb="3">
      <t>ア</t>
    </rPh>
    <rPh sb="6" eb="7">
      <t>カク</t>
    </rPh>
    <rPh sb="7" eb="9">
      <t>ショクスウ</t>
    </rPh>
    <phoneticPr fontId="2"/>
  </si>
  <si>
    <t>日数（C)</t>
    <rPh sb="0" eb="2">
      <t>ニッスウ</t>
    </rPh>
    <phoneticPr fontId="10"/>
  </si>
  <si>
    <t xml:space="preserve">年間予想総価格
（A）×（B）×（C）
</t>
    <rPh sb="0" eb="2">
      <t>ネンカン</t>
    </rPh>
    <phoneticPr fontId="10"/>
  </si>
  <si>
    <t>①</t>
    <phoneticPr fontId="10"/>
  </si>
  <si>
    <t>※1　食材料は、品質確保の観点から、患者食700円とする。ハーフ食350円算出してください。</t>
    <rPh sb="3" eb="4">
      <t>ショク</t>
    </rPh>
    <rPh sb="4" eb="6">
      <t>ザイリョウ</t>
    </rPh>
    <rPh sb="8" eb="10">
      <t>ヒンシツ</t>
    </rPh>
    <rPh sb="10" eb="12">
      <t>カクホ</t>
    </rPh>
    <rPh sb="13" eb="15">
      <t>カンテン</t>
    </rPh>
    <rPh sb="18" eb="20">
      <t>カンジャ</t>
    </rPh>
    <rPh sb="20" eb="21">
      <t>ショク</t>
    </rPh>
    <rPh sb="24" eb="25">
      <t>エン</t>
    </rPh>
    <rPh sb="32" eb="33">
      <t>ショク</t>
    </rPh>
    <rPh sb="36" eb="37">
      <t>エン</t>
    </rPh>
    <rPh sb="37" eb="39">
      <t>サンシュツ</t>
    </rPh>
    <phoneticPr fontId="10"/>
  </si>
  <si>
    <t>※食数は、令和2年間8月～10月の実績で算出しています。</t>
    <rPh sb="1" eb="3">
      <t>ショクスウ</t>
    </rPh>
    <rPh sb="5" eb="7">
      <t>レイワ</t>
    </rPh>
    <rPh sb="8" eb="10">
      <t>ネンカン</t>
    </rPh>
    <rPh sb="11" eb="12">
      <t>ガツ</t>
    </rPh>
    <rPh sb="15" eb="16">
      <t>ガツ</t>
    </rPh>
    <rPh sb="17" eb="19">
      <t>ジッセキ</t>
    </rPh>
    <rPh sb="20" eb="22">
      <t>サンシュツ</t>
    </rPh>
    <phoneticPr fontId="10"/>
  </si>
  <si>
    <t>参考見積内訳書</t>
    <rPh sb="0" eb="2">
      <t>サンコウ</t>
    </rPh>
    <rPh sb="2" eb="4">
      <t>ミツモリ</t>
    </rPh>
    <rPh sb="4" eb="7">
      <t>ウチワケショ</t>
    </rPh>
    <phoneticPr fontId="10"/>
  </si>
  <si>
    <t>初期費用</t>
    <rPh sb="0" eb="2">
      <t>ショキ</t>
    </rPh>
    <rPh sb="2" eb="4">
      <t>ヒヨウ</t>
    </rPh>
    <phoneticPr fontId="10"/>
  </si>
  <si>
    <t>数量（A)</t>
    <rPh sb="0" eb="2">
      <t>スウリョウ</t>
    </rPh>
    <phoneticPr fontId="10"/>
  </si>
  <si>
    <t>単位</t>
    <rPh sb="0" eb="2">
      <t>タンイ</t>
    </rPh>
    <phoneticPr fontId="10"/>
  </si>
  <si>
    <t>単価（B)</t>
    <rPh sb="0" eb="2">
      <t>タンカ</t>
    </rPh>
    <phoneticPr fontId="10"/>
  </si>
  <si>
    <t>価格（A)×（B）</t>
    <rPh sb="0" eb="2">
      <t>カカク</t>
    </rPh>
    <phoneticPr fontId="10"/>
  </si>
  <si>
    <t>初年度</t>
    <rPh sb="0" eb="3">
      <t>ショネンド</t>
    </rPh>
    <phoneticPr fontId="10"/>
  </si>
  <si>
    <t>式</t>
    <rPh sb="0" eb="1">
      <t>シキ</t>
    </rPh>
    <phoneticPr fontId="10"/>
  </si>
  <si>
    <t>台</t>
    <rPh sb="0" eb="1">
      <t>ダイ</t>
    </rPh>
    <phoneticPr fontId="10"/>
  </si>
  <si>
    <t>FMCサービス構築費・導入費・機器保守</t>
    <rPh sb="7" eb="9">
      <t>コウチク</t>
    </rPh>
    <rPh sb="9" eb="10">
      <t>ヒ</t>
    </rPh>
    <rPh sb="11" eb="13">
      <t>ドウニュウ</t>
    </rPh>
    <rPh sb="13" eb="14">
      <t>ヒ</t>
    </rPh>
    <rPh sb="15" eb="17">
      <t>キキ</t>
    </rPh>
    <rPh sb="17" eb="19">
      <t>ホシュ</t>
    </rPh>
    <phoneticPr fontId="10"/>
  </si>
  <si>
    <t>ランニングコスト</t>
    <phoneticPr fontId="10"/>
  </si>
  <si>
    <t>３年分</t>
    <rPh sb="1" eb="2">
      <t>ネン</t>
    </rPh>
    <rPh sb="2" eb="3">
      <t>ブン</t>
    </rPh>
    <phoneticPr fontId="10"/>
  </si>
  <si>
    <t>端末レンタル費</t>
    <rPh sb="0" eb="2">
      <t>タンマツ</t>
    </rPh>
    <rPh sb="6" eb="7">
      <t>ヒ</t>
    </rPh>
    <phoneticPr fontId="10"/>
  </si>
  <si>
    <t>端末レンタル補償</t>
    <rPh sb="0" eb="2">
      <t>タンマツ</t>
    </rPh>
    <rPh sb="6" eb="8">
      <t>ホショウ</t>
    </rPh>
    <phoneticPr fontId="10"/>
  </si>
  <si>
    <t>連絡帳アプリ</t>
    <rPh sb="0" eb="3">
      <t>レンラクチョウ</t>
    </rPh>
    <phoneticPr fontId="10"/>
  </si>
  <si>
    <t>チャットアプリ</t>
    <phoneticPr fontId="10"/>
  </si>
  <si>
    <t>MDM</t>
    <phoneticPr fontId="10"/>
  </si>
  <si>
    <t>BPO</t>
    <phoneticPr fontId="10"/>
  </si>
  <si>
    <t>③</t>
    <phoneticPr fontId="10"/>
  </si>
  <si>
    <t>スマートフォン導入及び賃貸借</t>
    <rPh sb="7" eb="9">
      <t>ドウニュウ</t>
    </rPh>
    <rPh sb="9" eb="10">
      <t>オヨ</t>
    </rPh>
    <rPh sb="11" eb="14">
      <t>チンタイシャク</t>
    </rPh>
    <phoneticPr fontId="10"/>
  </si>
  <si>
    <t>ナースコール導入及び賃貸借</t>
    <rPh sb="6" eb="8">
      <t>ドウニュウ</t>
    </rPh>
    <rPh sb="8" eb="9">
      <t>オヨ</t>
    </rPh>
    <rPh sb="10" eb="12">
      <t>チンタイ</t>
    </rPh>
    <rPh sb="12" eb="13">
      <t>シャク</t>
    </rPh>
    <phoneticPr fontId="10"/>
  </si>
  <si>
    <t>価格評価に含みますが、今回の予算及び、契約からは除きます。</t>
    <rPh sb="0" eb="2">
      <t>カカク</t>
    </rPh>
    <rPh sb="2" eb="4">
      <t>ヒョウカ</t>
    </rPh>
    <rPh sb="5" eb="6">
      <t>フク</t>
    </rPh>
    <rPh sb="11" eb="13">
      <t>コンカイ</t>
    </rPh>
    <rPh sb="14" eb="16">
      <t>ヨサン</t>
    </rPh>
    <rPh sb="16" eb="17">
      <t>オヨ</t>
    </rPh>
    <rPh sb="19" eb="21">
      <t>ケイヤク</t>
    </rPh>
    <rPh sb="24" eb="25">
      <t>ノゾ</t>
    </rPh>
    <phoneticPr fontId="10"/>
  </si>
  <si>
    <t>④</t>
    <phoneticPr fontId="10"/>
  </si>
  <si>
    <t>総合計（税抜き）</t>
    <rPh sb="0" eb="1">
      <t>ソウ</t>
    </rPh>
    <rPh sb="1" eb="3">
      <t>ゴウケイ</t>
    </rPh>
    <rPh sb="4" eb="5">
      <t>ゼイ</t>
    </rPh>
    <rPh sb="5" eb="6">
      <t>ヌ</t>
    </rPh>
    <phoneticPr fontId="10"/>
  </si>
  <si>
    <t>①＋②＋③＋④</t>
    <phoneticPr fontId="10"/>
  </si>
  <si>
    <t>価格（A)×（B）</t>
  </si>
  <si>
    <t>付属品（ストラップ、ケース、充電器）</t>
    <rPh sb="0" eb="2">
      <t>フゾク</t>
    </rPh>
    <rPh sb="2" eb="3">
      <t>ヒン</t>
    </rPh>
    <rPh sb="14" eb="17">
      <t>ジュウデンキ</t>
    </rPh>
    <phoneticPr fontId="10"/>
  </si>
  <si>
    <t>契約事務手数料</t>
    <phoneticPr fontId="10"/>
  </si>
  <si>
    <t>初期キッティング</t>
    <rPh sb="0" eb="2">
      <t>ショキ</t>
    </rPh>
    <phoneticPr fontId="10"/>
  </si>
  <si>
    <t>スマートフォン</t>
    <phoneticPr fontId="10"/>
  </si>
  <si>
    <t>MDM環境構築・設定</t>
    <rPh sb="3" eb="5">
      <t>カンキョウ</t>
    </rPh>
    <rPh sb="5" eb="7">
      <t>コウチク</t>
    </rPh>
    <rPh sb="8" eb="10">
      <t>セッテイ</t>
    </rPh>
    <phoneticPr fontId="10"/>
  </si>
  <si>
    <t>急速充電ステーション</t>
    <rPh sb="0" eb="4">
      <t>キュウソクジュウデン</t>
    </rPh>
    <phoneticPr fontId="10"/>
  </si>
  <si>
    <t>内線設備必要経費</t>
    <rPh sb="0" eb="2">
      <t>ナイセン</t>
    </rPh>
    <rPh sb="2" eb="4">
      <t>セツビ</t>
    </rPh>
    <rPh sb="4" eb="6">
      <t>ヒツヨウ</t>
    </rPh>
    <rPh sb="6" eb="8">
      <t>ケイヒ</t>
    </rPh>
    <phoneticPr fontId="10"/>
  </si>
  <si>
    <t>価格（A)×（B）（月額）</t>
    <rPh sb="0" eb="2">
      <t>カカク</t>
    </rPh>
    <rPh sb="10" eb="12">
      <t>ゲツガク</t>
    </rPh>
    <phoneticPr fontId="10"/>
  </si>
  <si>
    <t>内線機器の保守</t>
    <rPh sb="0" eb="2">
      <t>ナイセン</t>
    </rPh>
    <rPh sb="2" eb="4">
      <t>キキ</t>
    </rPh>
    <rPh sb="5" eb="7">
      <t>ホシュ</t>
    </rPh>
    <phoneticPr fontId="10"/>
  </si>
  <si>
    <t>小計</t>
    <rPh sb="0" eb="2">
      <t>ショウケイ</t>
    </rPh>
    <phoneticPr fontId="10"/>
  </si>
  <si>
    <t>その他の経費</t>
    <rPh sb="2" eb="3">
      <t>タ</t>
    </rPh>
    <rPh sb="4" eb="6">
      <t>ケイヒ</t>
    </rPh>
    <phoneticPr fontId="10"/>
  </si>
  <si>
    <t>・・・・・</t>
    <phoneticPr fontId="10"/>
  </si>
  <si>
    <t>PBX改修費(固定費）KOS見積より</t>
    <rPh sb="3" eb="5">
      <t>カイシュウ</t>
    </rPh>
    <rPh sb="5" eb="6">
      <t>ヒ</t>
    </rPh>
    <rPh sb="7" eb="10">
      <t>コテイヒ</t>
    </rPh>
    <rPh sb="14" eb="16">
      <t>ミツ</t>
    </rPh>
    <phoneticPr fontId="10"/>
  </si>
  <si>
    <t>月</t>
    <rPh sb="0" eb="1">
      <t>ツキ</t>
    </rPh>
    <phoneticPr fontId="10"/>
  </si>
  <si>
    <t>単価（B)　月額</t>
    <rPh sb="0" eb="2">
      <t>タンカ</t>
    </rPh>
    <rPh sb="6" eb="8">
      <t>ゲツガク</t>
    </rPh>
    <phoneticPr fontId="10"/>
  </si>
  <si>
    <t>③＋④</t>
    <phoneticPr fontId="10"/>
  </si>
  <si>
    <t>基本使用料（2G分け合い・外線通話60分以内あり）</t>
    <rPh sb="0" eb="2">
      <t>キホン</t>
    </rPh>
    <rPh sb="2" eb="5">
      <t>シヨウリョウ</t>
    </rPh>
    <rPh sb="8" eb="9">
      <t>ワ</t>
    </rPh>
    <rPh sb="10" eb="11">
      <t>ア</t>
    </rPh>
    <rPh sb="13" eb="15">
      <t>ガイセン</t>
    </rPh>
    <rPh sb="15" eb="17">
      <t>ツウワ</t>
    </rPh>
    <rPh sb="19" eb="20">
      <t>フン</t>
    </rPh>
    <rPh sb="20" eb="22">
      <t>イナイ</t>
    </rPh>
    <phoneticPr fontId="10"/>
  </si>
  <si>
    <t>初期費用</t>
    <rPh sb="0" eb="2">
      <t>ショキ</t>
    </rPh>
    <rPh sb="2" eb="4">
      <t>ヒヨウ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</si>
</sst>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1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8" fillId="3" borderId="1" xfId="3" applyFont="1" applyFill="1" applyBorder="1" applyAlignment="1">
      <alignment vertical="center"/>
    </xf>
    <xf numFmtId="38" fontId="9" fillId="3" borderId="1" xfId="2" applyNumberFormat="1" applyFont="1" applyFill="1" applyBorder="1" applyAlignment="1">
      <alignment vertical="center"/>
    </xf>
    <xf numFmtId="0" fontId="8" fillId="3" borderId="7" xfId="3" applyFont="1" applyFill="1" applyBorder="1" applyAlignment="1">
      <alignment vertical="center"/>
    </xf>
    <xf numFmtId="38" fontId="9" fillId="3" borderId="7" xfId="2" applyNumberFormat="1" applyFont="1" applyFill="1" applyBorder="1" applyAlignment="1">
      <alignment vertical="center"/>
    </xf>
    <xf numFmtId="38" fontId="8" fillId="0" borderId="8" xfId="2" applyNumberFormat="1" applyFont="1" applyFill="1" applyBorder="1" applyAlignment="1">
      <alignment vertical="center"/>
    </xf>
    <xf numFmtId="38" fontId="8" fillId="0" borderId="10" xfId="2" applyNumberFormat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 shrinkToFit="1"/>
    </xf>
    <xf numFmtId="0" fontId="8" fillId="3" borderId="15" xfId="3" applyFont="1" applyFill="1" applyBorder="1" applyAlignment="1">
      <alignment vertical="center"/>
    </xf>
    <xf numFmtId="38" fontId="9" fillId="3" borderId="15" xfId="2" applyNumberFormat="1" applyFont="1" applyFill="1" applyBorder="1" applyAlignment="1">
      <alignment vertical="center"/>
    </xf>
    <xf numFmtId="38" fontId="9" fillId="3" borderId="18" xfId="2" applyNumberFormat="1" applyFont="1" applyFill="1" applyBorder="1" applyAlignment="1">
      <alignment vertical="center"/>
    </xf>
    <xf numFmtId="38" fontId="8" fillId="0" borderId="19" xfId="2" applyNumberFormat="1" applyFont="1" applyFill="1" applyBorder="1" applyAlignment="1">
      <alignment vertical="center"/>
    </xf>
    <xf numFmtId="38" fontId="8" fillId="4" borderId="4" xfId="2" applyNumberFormat="1" applyFont="1" applyFill="1" applyBorder="1" applyAlignment="1">
      <alignment vertical="center"/>
    </xf>
    <xf numFmtId="0" fontId="4" fillId="2" borderId="14" xfId="1" applyFont="1" applyFill="1" applyBorder="1" applyAlignment="1">
      <alignment horizontal="center" vertical="center"/>
    </xf>
    <xf numFmtId="49" fontId="5" fillId="2" borderId="15" xfId="3" applyNumberFormat="1" applyFont="1" applyFill="1" applyBorder="1" applyAlignment="1">
      <alignment horizontal="center" vertical="center" wrapText="1"/>
    </xf>
    <xf numFmtId="38" fontId="5" fillId="2" borderId="15" xfId="2" applyFont="1" applyFill="1" applyBorder="1" applyAlignment="1">
      <alignment horizontal="center" vertical="center" wrapText="1"/>
    </xf>
    <xf numFmtId="38" fontId="4" fillId="2" borderId="16" xfId="2" applyFont="1" applyFill="1" applyBorder="1" applyAlignment="1">
      <alignment horizontal="center" vertical="center" wrapText="1"/>
    </xf>
    <xf numFmtId="38" fontId="0" fillId="0" borderId="0" xfId="4" applyFont="1">
      <alignment vertical="center"/>
    </xf>
    <xf numFmtId="38" fontId="5" fillId="2" borderId="20" xfId="2" applyFont="1" applyFill="1" applyBorder="1" applyAlignment="1">
      <alignment horizontal="center" vertical="center" wrapText="1"/>
    </xf>
    <xf numFmtId="38" fontId="9" fillId="3" borderId="21" xfId="2" applyNumberFormat="1" applyFont="1" applyFill="1" applyBorder="1" applyAlignment="1">
      <alignment vertical="center"/>
    </xf>
    <xf numFmtId="38" fontId="9" fillId="3" borderId="17" xfId="2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 shrinkToFit="1"/>
    </xf>
    <xf numFmtId="0" fontId="6" fillId="3" borderId="6" xfId="3" applyFont="1" applyFill="1" applyBorder="1" applyAlignment="1">
      <alignment vertical="center"/>
    </xf>
    <xf numFmtId="38" fontId="5" fillId="3" borderId="6" xfId="2" applyNumberFormat="1" applyFont="1" applyFill="1" applyBorder="1" applyAlignment="1">
      <alignment vertical="center"/>
    </xf>
    <xf numFmtId="38" fontId="5" fillId="3" borderId="25" xfId="2" applyNumberFormat="1" applyFont="1" applyFill="1" applyBorder="1" applyAlignment="1">
      <alignment vertical="center"/>
    </xf>
    <xf numFmtId="38" fontId="4" fillId="0" borderId="26" xfId="2" applyNumberFormat="1" applyFont="1" applyFill="1" applyBorder="1" applyAlignment="1">
      <alignment vertical="center"/>
    </xf>
    <xf numFmtId="0" fontId="8" fillId="3" borderId="15" xfId="3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8" fillId="5" borderId="4" xfId="2" applyNumberFormat="1" applyFont="1" applyFill="1" applyBorder="1" applyAlignment="1">
      <alignment vertical="center"/>
    </xf>
    <xf numFmtId="0" fontId="4" fillId="0" borderId="32" xfId="1" applyFont="1" applyFill="1" applyBorder="1" applyAlignment="1">
      <alignment horizontal="center" vertical="center" shrinkToFit="1"/>
    </xf>
    <xf numFmtId="0" fontId="8" fillId="3" borderId="6" xfId="3" applyFont="1" applyFill="1" applyBorder="1" applyAlignment="1">
      <alignment vertical="center"/>
    </xf>
    <xf numFmtId="38" fontId="9" fillId="3" borderId="6" xfId="2" applyNumberFormat="1" applyFont="1" applyFill="1" applyBorder="1" applyAlignment="1">
      <alignment vertical="center"/>
    </xf>
    <xf numFmtId="0" fontId="7" fillId="0" borderId="31" xfId="1" applyFont="1" applyBorder="1" applyAlignment="1">
      <alignment vertical="center"/>
    </xf>
    <xf numFmtId="38" fontId="9" fillId="3" borderId="34" xfId="2" applyNumberFormat="1" applyFont="1" applyFill="1" applyBorder="1" applyAlignment="1">
      <alignment vertical="center"/>
    </xf>
    <xf numFmtId="38" fontId="9" fillId="6" borderId="4" xfId="2" applyNumberFormat="1" applyFont="1" applyFill="1" applyBorder="1" applyAlignment="1">
      <alignment vertical="center"/>
    </xf>
    <xf numFmtId="38" fontId="5" fillId="3" borderId="6" xfId="2" applyNumberFormat="1" applyFont="1" applyFill="1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/>
    <xf numFmtId="38" fontId="4" fillId="5" borderId="31" xfId="2" applyNumberFormat="1" applyFont="1" applyFill="1" applyBorder="1" applyAlignment="1">
      <alignment vertical="center"/>
    </xf>
    <xf numFmtId="0" fontId="8" fillId="3" borderId="18" xfId="3" applyFont="1" applyFill="1" applyBorder="1" applyAlignment="1">
      <alignment horizontal="right" vertical="center"/>
    </xf>
    <xf numFmtId="38" fontId="9" fillId="7" borderId="7" xfId="2" applyNumberFormat="1" applyFont="1" applyFill="1" applyBorder="1" applyAlignment="1">
      <alignment vertical="center"/>
    </xf>
    <xf numFmtId="38" fontId="9" fillId="7" borderId="1" xfId="2" applyNumberFormat="1" applyFont="1" applyFill="1" applyBorder="1" applyAlignment="1">
      <alignment vertical="center"/>
    </xf>
    <xf numFmtId="38" fontId="9" fillId="7" borderId="2" xfId="2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5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4" borderId="1" xfId="0" applyFont="1" applyFill="1" applyBorder="1">
      <alignment vertical="center"/>
    </xf>
    <xf numFmtId="0" fontId="14" fillId="0" borderId="1" xfId="0" applyFont="1" applyBorder="1">
      <alignment vertical="center"/>
    </xf>
    <xf numFmtId="38" fontId="14" fillId="0" borderId="1" xfId="4" applyFont="1" applyBorder="1">
      <alignment vertical="center"/>
    </xf>
    <xf numFmtId="0" fontId="14" fillId="5" borderId="0" xfId="0" applyFont="1" applyFill="1">
      <alignment vertical="center"/>
    </xf>
    <xf numFmtId="38" fontId="14" fillId="0" borderId="1" xfId="4" applyFont="1" applyFill="1" applyBorder="1">
      <alignment vertical="center"/>
    </xf>
    <xf numFmtId="0" fontId="14" fillId="0" borderId="0" xfId="0" applyFont="1" applyBorder="1" applyAlignment="1">
      <alignment vertical="center" wrapText="1"/>
    </xf>
    <xf numFmtId="0" fontId="14" fillId="5" borderId="1" xfId="0" applyFont="1" applyFill="1" applyBorder="1">
      <alignment vertical="center"/>
    </xf>
    <xf numFmtId="38" fontId="14" fillId="5" borderId="1" xfId="4" applyFont="1" applyFill="1" applyBorder="1">
      <alignment vertical="center"/>
    </xf>
    <xf numFmtId="38" fontId="14" fillId="5" borderId="17" xfId="4" applyFont="1" applyFill="1" applyBorder="1" applyAlignment="1">
      <alignment horizontal="right" vertical="center"/>
    </xf>
    <xf numFmtId="0" fontId="14" fillId="0" borderId="45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5" borderId="1" xfId="0" applyFont="1" applyFill="1" applyBorder="1">
      <alignment vertical="center"/>
    </xf>
    <xf numFmtId="38" fontId="14" fillId="0" borderId="17" xfId="4" applyFont="1" applyBorder="1">
      <alignment vertical="center"/>
    </xf>
    <xf numFmtId="0" fontId="14" fillId="0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38" fontId="14" fillId="0" borderId="1" xfId="4" applyFont="1" applyFill="1" applyBorder="1" applyAlignment="1">
      <alignment vertical="center" wrapText="1"/>
    </xf>
    <xf numFmtId="38" fontId="13" fillId="5" borderId="0" xfId="4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38" fontId="14" fillId="0" borderId="0" xfId="4" applyFont="1" applyBorder="1">
      <alignment vertical="center"/>
    </xf>
    <xf numFmtId="38" fontId="14" fillId="0" borderId="0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8" fontId="14" fillId="5" borderId="0" xfId="4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14" fillId="4" borderId="1" xfId="4" applyFont="1" applyFill="1" applyBorder="1">
      <alignment vertical="center"/>
    </xf>
    <xf numFmtId="38" fontId="4" fillId="0" borderId="1" xfId="4" applyFont="1" applyBorder="1">
      <alignment vertical="center"/>
    </xf>
    <xf numFmtId="0" fontId="8" fillId="0" borderId="1" xfId="0" applyFont="1" applyBorder="1">
      <alignment vertical="center"/>
    </xf>
    <xf numFmtId="38" fontId="14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46" xfId="0" applyFont="1" applyBorder="1" applyAlignment="1">
      <alignment horizontal="center" vertical="center"/>
    </xf>
    <xf numFmtId="0" fontId="12" fillId="5" borderId="0" xfId="0" applyFont="1" applyFill="1" applyBorder="1">
      <alignment vertical="center"/>
    </xf>
    <xf numFmtId="38" fontId="13" fillId="5" borderId="0" xfId="4" applyFont="1" applyFill="1" applyBorder="1" applyAlignment="1">
      <alignment horizontal="right" vertical="center"/>
    </xf>
    <xf numFmtId="0" fontId="14" fillId="5" borderId="0" xfId="0" applyFont="1" applyFill="1" applyBorder="1">
      <alignment vertical="center"/>
    </xf>
    <xf numFmtId="0" fontId="14" fillId="0" borderId="0" xfId="0" applyFont="1" applyBorder="1" applyAlignment="1">
      <alignment horizontal="right" vertical="center"/>
    </xf>
    <xf numFmtId="38" fontId="14" fillId="0" borderId="0" xfId="0" applyNumberFormat="1" applyFont="1" applyBorder="1" applyAlignment="1">
      <alignment horizontal="right" vertical="center" wrapText="1"/>
    </xf>
    <xf numFmtId="38" fontId="14" fillId="0" borderId="1" xfId="4" applyFont="1" applyBorder="1" applyAlignment="1">
      <alignment vertical="center" wrapText="1"/>
    </xf>
    <xf numFmtId="38" fontId="4" fillId="0" borderId="17" xfId="4" applyFont="1" applyBorder="1">
      <alignment vertical="center"/>
    </xf>
    <xf numFmtId="38" fontId="14" fillId="0" borderId="46" xfId="0" applyNumberFormat="1" applyFont="1" applyBorder="1" applyAlignment="1">
      <alignment horizontal="right" vertical="center" wrapText="1"/>
    </xf>
    <xf numFmtId="38" fontId="14" fillId="4" borderId="17" xfId="4" applyFont="1" applyFill="1" applyBorder="1" applyAlignment="1">
      <alignment horizontal="right" vertical="center"/>
    </xf>
    <xf numFmtId="38" fontId="14" fillId="4" borderId="4" xfId="4" applyFont="1" applyFill="1" applyBorder="1" applyAlignment="1">
      <alignment horizontal="center" vertical="center"/>
    </xf>
    <xf numFmtId="38" fontId="13" fillId="0" borderId="0" xfId="4" applyFont="1" applyBorder="1" applyAlignment="1">
      <alignment horizontal="center" vertical="center"/>
    </xf>
    <xf numFmtId="0" fontId="17" fillId="0" borderId="46" xfId="0" applyFont="1" applyBorder="1">
      <alignment vertical="center"/>
    </xf>
    <xf numFmtId="0" fontId="17" fillId="0" borderId="3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31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20" fillId="6" borderId="1" xfId="0" applyFont="1" applyFill="1" applyBorder="1">
      <alignment vertical="center"/>
    </xf>
    <xf numFmtId="0" fontId="20" fillId="0" borderId="46" xfId="0" applyFont="1" applyBorder="1">
      <alignment vertical="center"/>
    </xf>
    <xf numFmtId="38" fontId="14" fillId="0" borderId="0" xfId="4" applyFont="1" applyBorder="1" applyAlignment="1">
      <alignment vertical="center"/>
    </xf>
    <xf numFmtId="38" fontId="14" fillId="0" borderId="0" xfId="0" applyNumberFormat="1" applyFont="1" applyBorder="1">
      <alignment vertical="center"/>
    </xf>
    <xf numFmtId="0" fontId="14" fillId="0" borderId="0" xfId="0" applyFont="1" applyBorder="1" applyAlignment="1">
      <alignment horizontal="left" vertical="center"/>
    </xf>
    <xf numFmtId="38" fontId="13" fillId="0" borderId="45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38" fontId="15" fillId="0" borderId="14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38" fontId="19" fillId="4" borderId="42" xfId="0" applyNumberFormat="1" applyFont="1" applyFill="1" applyBorder="1" applyAlignment="1">
      <alignment horizontal="right" vertical="center"/>
    </xf>
    <xf numFmtId="0" fontId="19" fillId="4" borderId="43" xfId="0" applyFont="1" applyFill="1" applyBorder="1" applyAlignment="1">
      <alignment horizontal="right" vertical="center"/>
    </xf>
    <xf numFmtId="0" fontId="19" fillId="4" borderId="44" xfId="0" applyFont="1" applyFill="1" applyBorder="1" applyAlignment="1">
      <alignment horizontal="right" vertical="center"/>
    </xf>
    <xf numFmtId="38" fontId="19" fillId="4" borderId="42" xfId="4" applyFont="1" applyFill="1" applyBorder="1" applyAlignment="1">
      <alignment horizontal="right" vertical="center"/>
    </xf>
    <xf numFmtId="38" fontId="19" fillId="4" borderId="43" xfId="4" applyFont="1" applyFill="1" applyBorder="1" applyAlignment="1">
      <alignment horizontal="right" vertical="center"/>
    </xf>
    <xf numFmtId="38" fontId="19" fillId="4" borderId="44" xfId="4" applyFont="1" applyFill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38" fontId="9" fillId="7" borderId="25" xfId="2" applyNumberFormat="1" applyFont="1" applyFill="1" applyBorder="1" applyAlignment="1">
      <alignment horizontal="center" vertical="center"/>
    </xf>
    <xf numFmtId="38" fontId="9" fillId="7" borderId="33" xfId="2" applyNumberFormat="1" applyFont="1" applyFill="1" applyBorder="1" applyAlignment="1">
      <alignment horizontal="center" vertical="center"/>
    </xf>
    <xf numFmtId="0" fontId="6" fillId="3" borderId="32" xfId="3" applyFont="1" applyFill="1" applyBorder="1" applyAlignment="1">
      <alignment vertical="center"/>
    </xf>
    <xf numFmtId="0" fontId="6" fillId="3" borderId="23" xfId="3" applyFont="1" applyFill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0" fillId="0" borderId="2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8" fillId="0" borderId="28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30" xfId="1" applyFont="1" applyFill="1" applyBorder="1" applyAlignment="1">
      <alignment horizontal="center" vertical="center" shrinkToFit="1"/>
    </xf>
    <xf numFmtId="0" fontId="8" fillId="6" borderId="7" xfId="3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center" vertical="center"/>
    </xf>
    <xf numFmtId="0" fontId="8" fillId="6" borderId="13" xfId="3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0" fontId="8" fillId="6" borderId="6" xfId="3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/>
    </xf>
    <xf numFmtId="0" fontId="8" fillId="6" borderId="12" xfId="3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9" fillId="3" borderId="20" xfId="2" applyNumberFormat="1" applyFont="1" applyFill="1" applyBorder="1" applyAlignment="1">
      <alignment horizontal="center" vertical="center"/>
    </xf>
    <xf numFmtId="38" fontId="9" fillId="3" borderId="31" xfId="2" applyNumberFormat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left" vertical="center" shrinkToFit="1"/>
    </xf>
    <xf numFmtId="0" fontId="8" fillId="0" borderId="41" xfId="1" applyFont="1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38" fontId="14" fillId="0" borderId="2" xfId="4" applyFont="1" applyFill="1" applyBorder="1" applyAlignment="1">
      <alignment vertical="center" wrapText="1"/>
    </xf>
    <xf numFmtId="38" fontId="4" fillId="0" borderId="47" xfId="4" applyFont="1" applyBorder="1">
      <alignment vertical="center"/>
    </xf>
    <xf numFmtId="38" fontId="4" fillId="0" borderId="2" xfId="4" applyFont="1" applyBorder="1">
      <alignment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H14外注集計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F257-76C0-4E27-A41E-C7271B13C64D}">
  <dimension ref="A1:J34"/>
  <sheetViews>
    <sheetView tabSelected="1" view="pageBreakPreview" topLeftCell="A21" zoomScaleNormal="40" zoomScaleSheetLayoutView="100" workbookViewId="0">
      <selection activeCell="B25" sqref="B25"/>
    </sheetView>
  </sheetViews>
  <sheetFormatPr defaultRowHeight="28.5" x14ac:dyDescent="0.15"/>
  <cols>
    <col min="1" max="1" width="35.5" style="49" customWidth="1"/>
    <col min="2" max="2" width="10.625" style="49" customWidth="1"/>
    <col min="3" max="3" width="11.125" style="49" customWidth="1"/>
    <col min="4" max="4" width="11.5" style="49" customWidth="1"/>
    <col min="5" max="5" width="15.125" style="49" customWidth="1"/>
    <col min="6" max="6" width="25.75" style="49" customWidth="1"/>
    <col min="7" max="7" width="30.5" style="80" bestFit="1" customWidth="1"/>
    <col min="8" max="8" width="9.5" style="80" customWidth="1"/>
    <col min="9" max="9" width="9" style="49"/>
    <col min="10" max="16384" width="9" style="45"/>
  </cols>
  <sheetData>
    <row r="1" spans="1:10" ht="53.25" customHeight="1" thickBot="1" x14ac:dyDescent="0.2">
      <c r="A1" s="95" t="s">
        <v>49</v>
      </c>
      <c r="B1" s="96"/>
      <c r="C1" s="97"/>
    </row>
    <row r="2" spans="1:10" ht="51.75" customHeight="1" thickBot="1" x14ac:dyDescent="0.2">
      <c r="A2" s="94" t="s">
        <v>31</v>
      </c>
      <c r="B2" s="82" t="s">
        <v>32</v>
      </c>
      <c r="C2" s="82" t="s">
        <v>33</v>
      </c>
      <c r="D2" s="74" t="s">
        <v>34</v>
      </c>
      <c r="E2" s="74" t="s">
        <v>35</v>
      </c>
      <c r="F2" s="75" t="s">
        <v>36</v>
      </c>
      <c r="G2" s="47"/>
      <c r="H2" s="47"/>
    </row>
    <row r="3" spans="1:10" ht="33" customHeight="1" x14ac:dyDescent="0.15">
      <c r="A3" s="50" t="s">
        <v>68</v>
      </c>
      <c r="B3" s="50">
        <v>1</v>
      </c>
      <c r="C3" s="50" t="s">
        <v>37</v>
      </c>
      <c r="D3" s="76"/>
      <c r="E3" s="91">
        <f>D3*B3</f>
        <v>0</v>
      </c>
      <c r="F3" s="117">
        <f>SUM(E3:E10)</f>
        <v>0</v>
      </c>
      <c r="G3" s="49"/>
      <c r="H3" s="49"/>
      <c r="I3" s="45"/>
    </row>
    <row r="4" spans="1:10" s="46" customFormat="1" ht="33" customHeight="1" x14ac:dyDescent="0.15">
      <c r="A4" s="62" t="s">
        <v>59</v>
      </c>
      <c r="B4" s="62">
        <v>270</v>
      </c>
      <c r="C4" s="51" t="s">
        <v>38</v>
      </c>
      <c r="D4" s="52"/>
      <c r="E4" s="58">
        <f t="shared" ref="E4:E10" si="0">D4*B4</f>
        <v>0</v>
      </c>
      <c r="F4" s="118"/>
      <c r="G4" s="53"/>
      <c r="H4" s="53"/>
    </row>
    <row r="5" spans="1:10" s="46" customFormat="1" ht="33" customHeight="1" x14ac:dyDescent="0.15">
      <c r="A5" s="51" t="s">
        <v>56</v>
      </c>
      <c r="B5" s="51">
        <v>270</v>
      </c>
      <c r="C5" s="51" t="s">
        <v>38</v>
      </c>
      <c r="D5" s="52"/>
      <c r="E5" s="58">
        <f t="shared" si="0"/>
        <v>0</v>
      </c>
      <c r="F5" s="118"/>
      <c r="G5" s="53"/>
      <c r="H5" s="53"/>
    </row>
    <row r="6" spans="1:10" s="46" customFormat="1" ht="33" customHeight="1" x14ac:dyDescent="0.15">
      <c r="A6" s="51" t="s">
        <v>61</v>
      </c>
      <c r="B6" s="51">
        <v>10</v>
      </c>
      <c r="C6" s="51" t="s">
        <v>38</v>
      </c>
      <c r="D6" s="52"/>
      <c r="E6" s="58">
        <f t="shared" si="0"/>
        <v>0</v>
      </c>
      <c r="F6" s="118"/>
      <c r="G6" s="53"/>
      <c r="H6" s="53"/>
    </row>
    <row r="7" spans="1:10" s="46" customFormat="1" ht="33" customHeight="1" x14ac:dyDescent="0.15">
      <c r="A7" s="51" t="s">
        <v>57</v>
      </c>
      <c r="B7" s="51">
        <v>270</v>
      </c>
      <c r="C7" s="51" t="s">
        <v>38</v>
      </c>
      <c r="D7" s="52"/>
      <c r="E7" s="58">
        <f t="shared" si="0"/>
        <v>0</v>
      </c>
      <c r="F7" s="118"/>
      <c r="G7" s="68" t="s">
        <v>27</v>
      </c>
      <c r="H7" s="68"/>
    </row>
    <row r="8" spans="1:10" s="46" customFormat="1" ht="33" customHeight="1" x14ac:dyDescent="0.15">
      <c r="A8" s="51" t="s">
        <v>39</v>
      </c>
      <c r="B8" s="51">
        <v>1</v>
      </c>
      <c r="C8" s="51" t="s">
        <v>37</v>
      </c>
      <c r="D8" s="52"/>
      <c r="E8" s="58">
        <f t="shared" si="0"/>
        <v>0</v>
      </c>
      <c r="F8" s="118"/>
      <c r="G8" s="68"/>
      <c r="H8" s="68"/>
    </row>
    <row r="9" spans="1:10" s="46" customFormat="1" ht="33" customHeight="1" x14ac:dyDescent="0.15">
      <c r="A9" s="51" t="s">
        <v>58</v>
      </c>
      <c r="B9" s="51">
        <v>270</v>
      </c>
      <c r="C9" s="51" t="s">
        <v>38</v>
      </c>
      <c r="D9" s="52"/>
      <c r="E9" s="58">
        <f t="shared" si="0"/>
        <v>0</v>
      </c>
      <c r="F9" s="118"/>
      <c r="G9" s="68"/>
      <c r="H9" s="68"/>
    </row>
    <row r="10" spans="1:10" s="46" customFormat="1" ht="33" customHeight="1" thickBot="1" x14ac:dyDescent="0.2">
      <c r="A10" s="51" t="s">
        <v>60</v>
      </c>
      <c r="B10" s="51">
        <v>1</v>
      </c>
      <c r="C10" s="51" t="s">
        <v>37</v>
      </c>
      <c r="D10" s="52"/>
      <c r="E10" s="58">
        <f t="shared" si="0"/>
        <v>0</v>
      </c>
      <c r="F10" s="119"/>
      <c r="G10" s="68"/>
      <c r="H10" s="68"/>
    </row>
    <row r="11" spans="1:10" s="83" customFormat="1" ht="25.5" customHeight="1" x14ac:dyDescent="0.15">
      <c r="A11" s="60"/>
      <c r="B11" s="60"/>
      <c r="C11" s="60"/>
      <c r="D11" s="70"/>
      <c r="E11" s="73"/>
      <c r="F11" s="73"/>
      <c r="G11" s="81"/>
      <c r="H11" s="81"/>
      <c r="I11" s="68"/>
    </row>
    <row r="12" spans="1:10" s="83" customFormat="1" ht="25.5" customHeight="1" x14ac:dyDescent="0.15">
      <c r="A12" s="60"/>
      <c r="B12" s="60"/>
      <c r="C12" s="60"/>
      <c r="D12" s="60"/>
      <c r="E12" s="60"/>
      <c r="F12" s="60"/>
      <c r="G12" s="84"/>
      <c r="H12" s="84"/>
      <c r="I12" s="85"/>
    </row>
    <row r="13" spans="1:10" s="46" customFormat="1" ht="54" customHeight="1" thickBot="1" x14ac:dyDescent="0.2">
      <c r="A13" s="99" t="s">
        <v>40</v>
      </c>
      <c r="B13" s="74" t="s">
        <v>32</v>
      </c>
      <c r="C13" s="74" t="s">
        <v>33</v>
      </c>
      <c r="D13" s="74" t="s">
        <v>34</v>
      </c>
      <c r="E13" s="102" t="s">
        <v>63</v>
      </c>
      <c r="F13" s="74" t="s">
        <v>36</v>
      </c>
      <c r="G13" s="75" t="s">
        <v>41</v>
      </c>
      <c r="H13" s="86"/>
      <c r="I13" s="68"/>
      <c r="J13" s="53"/>
    </row>
    <row r="14" spans="1:10" ht="41.25" customHeight="1" x14ac:dyDescent="0.15">
      <c r="A14" s="51" t="s">
        <v>42</v>
      </c>
      <c r="B14" s="51">
        <v>270</v>
      </c>
      <c r="C14" s="51" t="s">
        <v>38</v>
      </c>
      <c r="D14" s="54"/>
      <c r="E14" s="88">
        <f t="shared" ref="E14" si="1">B14*D14</f>
        <v>0</v>
      </c>
      <c r="F14" s="89">
        <f t="shared" ref="F14:F22" si="2">E14*12</f>
        <v>0</v>
      </c>
      <c r="G14" s="120">
        <f>F24*3</f>
        <v>0</v>
      </c>
      <c r="H14" s="108" t="s">
        <v>18</v>
      </c>
      <c r="I14" s="68"/>
      <c r="J14" s="49"/>
    </row>
    <row r="15" spans="1:10" ht="41.25" customHeight="1" x14ac:dyDescent="0.15">
      <c r="A15" s="66" t="s">
        <v>72</v>
      </c>
      <c r="B15" s="51">
        <v>270</v>
      </c>
      <c r="C15" s="51" t="s">
        <v>38</v>
      </c>
      <c r="D15" s="54"/>
      <c r="E15" s="77">
        <f>B15*D15</f>
        <v>0</v>
      </c>
      <c r="F15" s="89">
        <f>E15*12</f>
        <v>0</v>
      </c>
      <c r="G15" s="121"/>
      <c r="H15" s="108"/>
      <c r="I15" s="109"/>
      <c r="J15" s="49"/>
    </row>
    <row r="16" spans="1:10" ht="41.25" customHeight="1" x14ac:dyDescent="0.15">
      <c r="A16" s="51" t="s">
        <v>43</v>
      </c>
      <c r="B16" s="51">
        <v>270</v>
      </c>
      <c r="C16" s="51" t="s">
        <v>38</v>
      </c>
      <c r="D16" s="54"/>
      <c r="E16" s="77">
        <f t="shared" ref="E16:E22" si="3">B16*D16</f>
        <v>0</v>
      </c>
      <c r="F16" s="89">
        <f t="shared" si="2"/>
        <v>0</v>
      </c>
      <c r="G16" s="121"/>
      <c r="H16" s="108"/>
      <c r="I16" s="109"/>
      <c r="J16" s="49"/>
    </row>
    <row r="17" spans="1:10" ht="41.25" customHeight="1" x14ac:dyDescent="0.15">
      <c r="A17" s="64" t="s">
        <v>46</v>
      </c>
      <c r="B17" s="51">
        <v>270</v>
      </c>
      <c r="C17" s="51" t="s">
        <v>38</v>
      </c>
      <c r="D17" s="54"/>
      <c r="E17" s="77">
        <f>B17*D17</f>
        <v>0</v>
      </c>
      <c r="F17" s="89">
        <f t="shared" si="2"/>
        <v>0</v>
      </c>
      <c r="G17" s="121"/>
      <c r="H17" s="108"/>
      <c r="I17" s="61"/>
      <c r="J17" s="49"/>
    </row>
    <row r="18" spans="1:10" ht="41.25" customHeight="1" x14ac:dyDescent="0.15">
      <c r="A18" s="51" t="s">
        <v>44</v>
      </c>
      <c r="B18" s="51">
        <v>270</v>
      </c>
      <c r="C18" s="51" t="s">
        <v>38</v>
      </c>
      <c r="D18" s="54"/>
      <c r="E18" s="77">
        <f>B18*D18</f>
        <v>0</v>
      </c>
      <c r="F18" s="89">
        <f t="shared" si="2"/>
        <v>0</v>
      </c>
      <c r="G18" s="121"/>
      <c r="H18" s="108"/>
      <c r="I18" s="61"/>
      <c r="J18" s="49"/>
    </row>
    <row r="19" spans="1:10" ht="41.25" customHeight="1" x14ac:dyDescent="0.15">
      <c r="A19" s="51" t="s">
        <v>45</v>
      </c>
      <c r="B19" s="51">
        <v>270</v>
      </c>
      <c r="C19" s="51" t="s">
        <v>38</v>
      </c>
      <c r="D19" s="54"/>
      <c r="E19" s="77">
        <f>B19*D19</f>
        <v>0</v>
      </c>
      <c r="F19" s="89">
        <f t="shared" si="2"/>
        <v>0</v>
      </c>
      <c r="G19" s="121"/>
      <c r="H19" s="108"/>
      <c r="I19" s="61"/>
      <c r="J19" s="49"/>
    </row>
    <row r="20" spans="1:10" ht="41.25" customHeight="1" x14ac:dyDescent="0.15">
      <c r="A20" s="65" t="s">
        <v>62</v>
      </c>
      <c r="B20" s="65"/>
      <c r="C20" s="65"/>
      <c r="D20" s="65"/>
      <c r="E20" s="78"/>
      <c r="F20" s="89">
        <f t="shared" si="2"/>
        <v>0</v>
      </c>
      <c r="G20" s="121"/>
      <c r="H20" s="108"/>
      <c r="I20" s="109"/>
      <c r="J20" s="49"/>
    </row>
    <row r="21" spans="1:10" ht="41.25" customHeight="1" x14ac:dyDescent="0.15">
      <c r="A21" s="51" t="s">
        <v>64</v>
      </c>
      <c r="B21" s="51">
        <v>1</v>
      </c>
      <c r="C21" s="51" t="s">
        <v>37</v>
      </c>
      <c r="D21" s="54"/>
      <c r="E21" s="77"/>
      <c r="F21" s="89">
        <f>E21*1</f>
        <v>0</v>
      </c>
      <c r="G21" s="121"/>
      <c r="H21" s="108"/>
      <c r="I21" s="109"/>
      <c r="J21" s="49"/>
    </row>
    <row r="22" spans="1:10" ht="41.25" customHeight="1" x14ac:dyDescent="0.15">
      <c r="A22" s="72" t="s">
        <v>47</v>
      </c>
      <c r="B22" s="158">
        <v>270</v>
      </c>
      <c r="C22" s="158" t="s">
        <v>38</v>
      </c>
      <c r="D22" s="160"/>
      <c r="E22" s="162">
        <f t="shared" si="3"/>
        <v>0</v>
      </c>
      <c r="F22" s="89">
        <f t="shared" si="2"/>
        <v>0</v>
      </c>
      <c r="G22" s="121"/>
      <c r="H22" s="108"/>
      <c r="I22" s="109"/>
      <c r="J22" s="49"/>
    </row>
    <row r="23" spans="1:10" ht="41.25" customHeight="1" thickBot="1" x14ac:dyDescent="0.2">
      <c r="A23" s="157" t="s">
        <v>66</v>
      </c>
      <c r="B23" s="66"/>
      <c r="C23" s="66"/>
      <c r="D23" s="67"/>
      <c r="E23" s="77"/>
      <c r="F23" s="161"/>
      <c r="G23" s="122"/>
      <c r="H23" s="108"/>
      <c r="I23" s="61"/>
      <c r="J23" s="49"/>
    </row>
    <row r="24" spans="1:10" ht="41.25" customHeight="1" x14ac:dyDescent="0.15">
      <c r="A24" s="66" t="s">
        <v>65</v>
      </c>
      <c r="B24" s="159"/>
      <c r="C24" s="159"/>
      <c r="D24" s="159"/>
      <c r="E24" s="159"/>
      <c r="F24" s="79">
        <f>SUM(F14:F23)</f>
        <v>0</v>
      </c>
      <c r="G24" s="90">
        <f>G14+F3</f>
        <v>0</v>
      </c>
      <c r="H24" s="105" t="s">
        <v>19</v>
      </c>
    </row>
    <row r="25" spans="1:10" s="69" customFormat="1" ht="34.5" customHeight="1" thickBot="1" x14ac:dyDescent="0.2">
      <c r="A25" s="55"/>
      <c r="B25" s="55"/>
      <c r="C25" s="55"/>
      <c r="D25" s="55"/>
      <c r="E25" s="55"/>
      <c r="F25" s="71"/>
      <c r="G25" s="87"/>
      <c r="H25" s="93"/>
      <c r="I25" s="60"/>
    </row>
    <row r="26" spans="1:10" ht="35.25" customHeight="1" thickBot="1" x14ac:dyDescent="0.2">
      <c r="A26" s="110" t="s">
        <v>50</v>
      </c>
      <c r="B26" s="111"/>
      <c r="C26" s="112"/>
      <c r="D26" s="55"/>
      <c r="E26" s="113" t="s">
        <v>51</v>
      </c>
      <c r="F26" s="113"/>
      <c r="G26" s="81"/>
      <c r="H26" s="81"/>
    </row>
    <row r="27" spans="1:10" ht="45.75" customHeight="1" thickBot="1" x14ac:dyDescent="0.2">
      <c r="A27" s="104"/>
      <c r="B27" s="82" t="s">
        <v>32</v>
      </c>
      <c r="C27" s="82" t="s">
        <v>33</v>
      </c>
      <c r="D27" s="74" t="s">
        <v>34</v>
      </c>
      <c r="E27" s="74" t="s">
        <v>35</v>
      </c>
      <c r="F27" s="75" t="s">
        <v>36</v>
      </c>
      <c r="G27" s="109" t="s">
        <v>48</v>
      </c>
      <c r="H27" s="81"/>
    </row>
    <row r="28" spans="1:10" ht="45.75" customHeight="1" thickBot="1" x14ac:dyDescent="0.2">
      <c r="A28" s="56" t="s">
        <v>73</v>
      </c>
      <c r="B28" s="56">
        <v>1</v>
      </c>
      <c r="C28" s="56" t="s">
        <v>37</v>
      </c>
      <c r="D28" s="57"/>
      <c r="E28" s="58">
        <f>B28*D28</f>
        <v>0</v>
      </c>
      <c r="F28" s="92">
        <f>E28</f>
        <v>0</v>
      </c>
      <c r="G28" s="109"/>
      <c r="H28" s="81"/>
    </row>
    <row r="29" spans="1:10" ht="45.75" customHeight="1" thickBot="1" x14ac:dyDescent="0.2">
      <c r="A29" s="103" t="s">
        <v>40</v>
      </c>
      <c r="B29" s="74" t="s">
        <v>32</v>
      </c>
      <c r="C29" s="74" t="s">
        <v>33</v>
      </c>
      <c r="D29" s="74" t="s">
        <v>70</v>
      </c>
      <c r="E29" s="74" t="s">
        <v>55</v>
      </c>
      <c r="F29" s="98" t="s">
        <v>41</v>
      </c>
      <c r="G29" s="109" t="s">
        <v>52</v>
      </c>
      <c r="H29" s="81"/>
    </row>
    <row r="30" spans="1:10" ht="45.75" customHeight="1" thickBot="1" x14ac:dyDescent="0.2">
      <c r="A30" s="51"/>
      <c r="B30" s="51">
        <v>36</v>
      </c>
      <c r="C30" s="51" t="s">
        <v>69</v>
      </c>
      <c r="D30" s="54"/>
      <c r="E30" s="63">
        <f>B30*D30</f>
        <v>0</v>
      </c>
      <c r="F30" s="92">
        <f>D30*B30</f>
        <v>0</v>
      </c>
      <c r="G30" s="109"/>
      <c r="H30" s="81"/>
    </row>
    <row r="31" spans="1:10" x14ac:dyDescent="0.15">
      <c r="A31" s="59"/>
      <c r="B31" s="60"/>
      <c r="C31" s="60"/>
      <c r="D31" s="60"/>
      <c r="E31" s="60"/>
      <c r="F31" s="106">
        <f>F28+F30</f>
        <v>0</v>
      </c>
      <c r="G31" s="107" t="s">
        <v>71</v>
      </c>
    </row>
    <row r="32" spans="1:10" ht="29.25" thickBot="1" x14ac:dyDescent="0.2">
      <c r="A32" s="59"/>
      <c r="B32" s="60"/>
      <c r="C32" s="60"/>
      <c r="D32" s="60"/>
      <c r="E32" s="60"/>
      <c r="F32" s="60"/>
      <c r="G32" s="81"/>
    </row>
    <row r="33" spans="1:7" ht="56.25" customHeight="1" thickBot="1" x14ac:dyDescent="0.2">
      <c r="A33" s="101" t="s">
        <v>53</v>
      </c>
      <c r="B33" s="114">
        <f>F30+F28+G14+F3</f>
        <v>0</v>
      </c>
      <c r="C33" s="115"/>
      <c r="D33" s="116"/>
      <c r="E33" s="100" t="s">
        <v>67</v>
      </c>
      <c r="F33" s="48" t="s">
        <v>54</v>
      </c>
      <c r="G33" s="81"/>
    </row>
    <row r="34" spans="1:7" ht="28.5" customHeight="1" x14ac:dyDescent="0.15"/>
  </sheetData>
  <mergeCells count="10">
    <mergeCell ref="G27:G28"/>
    <mergeCell ref="G29:G30"/>
    <mergeCell ref="B33:D33"/>
    <mergeCell ref="F3:F10"/>
    <mergeCell ref="G14:G23"/>
    <mergeCell ref="H14:H23"/>
    <mergeCell ref="I15:I16"/>
    <mergeCell ref="I20:I22"/>
    <mergeCell ref="A26:C26"/>
    <mergeCell ref="E26:F26"/>
  </mergeCells>
  <phoneticPr fontId="10"/>
  <pageMargins left="0.7" right="0.7" top="0.75" bottom="0.75" header="0.3" footer="0.3"/>
  <pageSetup paperSize="9" scale="57" orientation="portrait" r:id="rId1"/>
  <rowBreaks count="1" manualBreakCount="1">
    <brk id="3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opLeftCell="A7" zoomScaleNormal="100" workbookViewId="0">
      <selection activeCell="E4" sqref="E4"/>
    </sheetView>
  </sheetViews>
  <sheetFormatPr defaultRowHeight="13.5" x14ac:dyDescent="0.15"/>
  <cols>
    <col min="4" max="4" width="8.625" customWidth="1"/>
    <col min="5" max="5" width="22" customWidth="1"/>
    <col min="6" max="6" width="19" customWidth="1"/>
    <col min="7" max="7" width="18.625" customWidth="1"/>
    <col min="8" max="8" width="11.875" customWidth="1"/>
    <col min="9" max="9" width="11.5" customWidth="1"/>
  </cols>
  <sheetData>
    <row r="1" spans="1:8" ht="24.75" customHeight="1" x14ac:dyDescent="0.15">
      <c r="A1" t="s">
        <v>20</v>
      </c>
    </row>
    <row r="2" spans="1:8" ht="49.5" customHeight="1" thickBot="1" x14ac:dyDescent="0.2">
      <c r="D2" s="123" t="s">
        <v>30</v>
      </c>
      <c r="E2" s="123"/>
      <c r="F2" s="123"/>
      <c r="G2" s="39"/>
    </row>
    <row r="3" spans="1:8" ht="49.5" customHeight="1" thickBot="1" x14ac:dyDescent="0.2">
      <c r="A3" s="13" t="s">
        <v>0</v>
      </c>
      <c r="B3" s="14" t="s">
        <v>1</v>
      </c>
      <c r="C3" s="14"/>
      <c r="D3" s="15" t="s">
        <v>23</v>
      </c>
      <c r="E3" s="15" t="s">
        <v>24</v>
      </c>
      <c r="F3" s="18" t="s">
        <v>25</v>
      </c>
      <c r="G3" s="16" t="s">
        <v>26</v>
      </c>
    </row>
    <row r="4" spans="1:8" ht="49.5" customHeight="1" thickBot="1" x14ac:dyDescent="0.2">
      <c r="A4" s="21"/>
      <c r="B4" s="22" t="s">
        <v>2</v>
      </c>
      <c r="C4" s="22"/>
      <c r="D4" s="23"/>
      <c r="E4" s="35" t="s">
        <v>22</v>
      </c>
      <c r="F4" s="24"/>
      <c r="G4" s="25"/>
    </row>
    <row r="5" spans="1:8" ht="25.5" customHeight="1" x14ac:dyDescent="0.15">
      <c r="A5" s="138">
        <v>1</v>
      </c>
      <c r="B5" s="141" t="s">
        <v>3</v>
      </c>
      <c r="C5" s="3" t="s">
        <v>5</v>
      </c>
      <c r="D5" s="42"/>
      <c r="E5" s="4">
        <v>138</v>
      </c>
      <c r="F5" s="4">
        <v>365</v>
      </c>
      <c r="G5" s="5">
        <f>D5*E5*F5</f>
        <v>0</v>
      </c>
    </row>
    <row r="6" spans="1:8" ht="25.5" customHeight="1" x14ac:dyDescent="0.15">
      <c r="A6" s="139"/>
      <c r="B6" s="142"/>
      <c r="C6" s="1" t="s">
        <v>6</v>
      </c>
      <c r="D6" s="43"/>
      <c r="E6" s="2">
        <v>141</v>
      </c>
      <c r="F6" s="2">
        <v>365</v>
      </c>
      <c r="G6" s="6">
        <f>D6*E6*F6</f>
        <v>0</v>
      </c>
    </row>
    <row r="7" spans="1:8" ht="25.5" customHeight="1" thickBot="1" x14ac:dyDescent="0.2">
      <c r="A7" s="139"/>
      <c r="B7" s="142"/>
      <c r="C7" s="1" t="s">
        <v>7</v>
      </c>
      <c r="D7" s="44"/>
      <c r="E7" s="2">
        <v>143</v>
      </c>
      <c r="F7" s="2">
        <v>365</v>
      </c>
      <c r="G7" s="11">
        <f>D7*E7*F7</f>
        <v>0</v>
      </c>
    </row>
    <row r="8" spans="1:8" ht="25.5" customHeight="1" thickBot="1" x14ac:dyDescent="0.2">
      <c r="A8" s="140"/>
      <c r="B8" s="143"/>
      <c r="C8" s="41" t="s">
        <v>21</v>
      </c>
      <c r="D8" s="34">
        <v>700</v>
      </c>
      <c r="E8" s="33">
        <f>SUM(E5:E7)</f>
        <v>422</v>
      </c>
      <c r="F8" s="10"/>
      <c r="G8" s="12">
        <f>G5+G6+G7</f>
        <v>0</v>
      </c>
    </row>
    <row r="9" spans="1:8" ht="25.5" customHeight="1" x14ac:dyDescent="0.15">
      <c r="A9" s="144">
        <v>2</v>
      </c>
      <c r="B9" s="147" t="s">
        <v>8</v>
      </c>
      <c r="C9" s="3" t="s">
        <v>5</v>
      </c>
      <c r="D9" s="42"/>
      <c r="E9" s="4">
        <v>10</v>
      </c>
      <c r="F9" s="19">
        <v>365</v>
      </c>
      <c r="G9" s="5">
        <f>D9*E9*F9</f>
        <v>0</v>
      </c>
    </row>
    <row r="10" spans="1:8" ht="25.5" customHeight="1" x14ac:dyDescent="0.15">
      <c r="A10" s="145"/>
      <c r="B10" s="148"/>
      <c r="C10" s="1" t="s">
        <v>6</v>
      </c>
      <c r="D10" s="43"/>
      <c r="E10" s="2">
        <v>5</v>
      </c>
      <c r="F10" s="20">
        <v>365</v>
      </c>
      <c r="G10" s="6">
        <f>D10*E10*F10</f>
        <v>0</v>
      </c>
    </row>
    <row r="11" spans="1:8" ht="25.5" customHeight="1" thickBot="1" x14ac:dyDescent="0.2">
      <c r="A11" s="145"/>
      <c r="B11" s="148"/>
      <c r="C11" s="1" t="s">
        <v>7</v>
      </c>
      <c r="D11" s="44"/>
      <c r="E11" s="2">
        <v>5</v>
      </c>
      <c r="F11" s="2">
        <v>365</v>
      </c>
      <c r="G11" s="11">
        <f>D11*E11*F11</f>
        <v>0</v>
      </c>
    </row>
    <row r="12" spans="1:8" ht="25.5" customHeight="1" thickBot="1" x14ac:dyDescent="0.2">
      <c r="A12" s="146"/>
      <c r="B12" s="149"/>
      <c r="C12" s="41" t="s">
        <v>21</v>
      </c>
      <c r="D12" s="34">
        <v>350</v>
      </c>
      <c r="E12" s="33">
        <f>SUM(E9:E11)</f>
        <v>20</v>
      </c>
      <c r="F12" s="10"/>
      <c r="G12" s="12">
        <f>G9+G10+G11</f>
        <v>0</v>
      </c>
    </row>
    <row r="13" spans="1:8" ht="25.5" customHeight="1" thickBot="1" x14ac:dyDescent="0.2">
      <c r="A13" s="150" t="s">
        <v>12</v>
      </c>
      <c r="B13" s="151"/>
      <c r="C13" s="151"/>
      <c r="D13" s="151"/>
      <c r="E13" s="151"/>
      <c r="F13" s="152"/>
      <c r="G13" s="12">
        <f>G8+G12</f>
        <v>0</v>
      </c>
      <c r="H13" t="s">
        <v>27</v>
      </c>
    </row>
    <row r="14" spans="1:8" ht="25.5" customHeight="1" x14ac:dyDescent="0.15">
      <c r="A14" s="155" t="s">
        <v>28</v>
      </c>
      <c r="B14" s="155"/>
      <c r="C14" s="155"/>
      <c r="D14" s="155"/>
      <c r="E14" s="155"/>
      <c r="F14" s="155"/>
      <c r="G14" s="155"/>
    </row>
    <row r="15" spans="1:8" s="27" customFormat="1" ht="25.5" customHeight="1" thickBot="1" x14ac:dyDescent="0.2">
      <c r="A15" s="156" t="s">
        <v>29</v>
      </c>
      <c r="B15" s="156"/>
      <c r="C15" s="156"/>
      <c r="D15" s="156"/>
      <c r="E15" s="156"/>
      <c r="F15" s="156"/>
      <c r="G15" s="156"/>
    </row>
    <row r="16" spans="1:8" ht="25.5" customHeight="1" thickBot="1" x14ac:dyDescent="0.2">
      <c r="A16" s="7"/>
      <c r="B16" s="26"/>
      <c r="C16" s="8"/>
      <c r="D16" s="9" t="s">
        <v>11</v>
      </c>
      <c r="E16" s="153" t="s">
        <v>10</v>
      </c>
      <c r="F16" s="154"/>
      <c r="G16" s="28"/>
    </row>
    <row r="17" spans="1:14" ht="25.5" customHeight="1" thickBot="1" x14ac:dyDescent="0.2">
      <c r="A17" s="7">
        <v>3</v>
      </c>
      <c r="B17" s="30" t="s">
        <v>4</v>
      </c>
      <c r="C17" s="30"/>
      <c r="D17" s="31">
        <v>12</v>
      </c>
      <c r="E17" s="124"/>
      <c r="F17" s="125"/>
      <c r="G17" s="28"/>
      <c r="H17" t="s">
        <v>18</v>
      </c>
      <c r="I17" s="17"/>
      <c r="N17" t="s">
        <v>9</v>
      </c>
    </row>
    <row r="18" spans="1:14" ht="25.5" customHeight="1" thickBot="1" x14ac:dyDescent="0.2">
      <c r="A18" s="29"/>
      <c r="B18" s="126" t="s">
        <v>16</v>
      </c>
      <c r="C18" s="127"/>
      <c r="D18" s="128"/>
      <c r="E18" s="128"/>
      <c r="F18" s="32"/>
      <c r="G18" s="40"/>
      <c r="H18" t="s">
        <v>19</v>
      </c>
    </row>
    <row r="19" spans="1:14" ht="24" customHeight="1" x14ac:dyDescent="0.15">
      <c r="A19" t="s">
        <v>17</v>
      </c>
    </row>
    <row r="20" spans="1:14" ht="24" customHeight="1" x14ac:dyDescent="0.15"/>
    <row r="21" spans="1:14" ht="13.5" customHeight="1" x14ac:dyDescent="0.15">
      <c r="A21" s="129" t="s">
        <v>13</v>
      </c>
      <c r="B21" s="130"/>
      <c r="C21" s="130"/>
      <c r="D21" s="130"/>
      <c r="E21" s="130"/>
      <c r="F21" s="130"/>
      <c r="G21" s="131"/>
    </row>
    <row r="22" spans="1:14" x14ac:dyDescent="0.15">
      <c r="A22" s="132"/>
      <c r="B22" s="133"/>
      <c r="C22" s="133"/>
      <c r="D22" s="133"/>
      <c r="E22" s="133"/>
      <c r="F22" s="133"/>
      <c r="G22" s="134"/>
    </row>
    <row r="23" spans="1:14" x14ac:dyDescent="0.15">
      <c r="A23" s="132"/>
      <c r="B23" s="133"/>
      <c r="C23" s="133"/>
      <c r="D23" s="133"/>
      <c r="E23" s="133"/>
      <c r="F23" s="133"/>
      <c r="G23" s="134"/>
    </row>
    <row r="24" spans="1:14" x14ac:dyDescent="0.15">
      <c r="A24" s="132"/>
      <c r="B24" s="133"/>
      <c r="C24" s="133"/>
      <c r="D24" s="133"/>
      <c r="E24" s="133"/>
      <c r="F24" s="133"/>
      <c r="G24" s="134"/>
    </row>
    <row r="25" spans="1:14" x14ac:dyDescent="0.15">
      <c r="A25" s="135"/>
      <c r="B25" s="136"/>
      <c r="C25" s="136"/>
      <c r="D25" s="136"/>
      <c r="E25" s="136"/>
      <c r="F25" s="136"/>
      <c r="G25" s="137"/>
    </row>
    <row r="26" spans="1:14" x14ac:dyDescent="0.15">
      <c r="A26" s="36" t="s">
        <v>14</v>
      </c>
      <c r="B26" s="37"/>
      <c r="C26" s="37"/>
      <c r="D26" s="37"/>
      <c r="E26" s="37"/>
      <c r="F26" s="37"/>
      <c r="G26" s="38"/>
    </row>
    <row r="27" spans="1:14" x14ac:dyDescent="0.15">
      <c r="A27" s="132" t="s">
        <v>15</v>
      </c>
      <c r="B27" s="133"/>
      <c r="C27" s="133"/>
      <c r="D27" s="133"/>
      <c r="E27" s="133"/>
      <c r="F27" s="133"/>
      <c r="G27" s="134"/>
    </row>
    <row r="28" spans="1:14" x14ac:dyDescent="0.15">
      <c r="A28" s="135"/>
      <c r="B28" s="136"/>
      <c r="C28" s="136"/>
      <c r="D28" s="136"/>
      <c r="E28" s="136"/>
      <c r="F28" s="136"/>
      <c r="G28" s="137"/>
    </row>
  </sheetData>
  <mergeCells count="13">
    <mergeCell ref="D2:F2"/>
    <mergeCell ref="E17:F17"/>
    <mergeCell ref="B18:E18"/>
    <mergeCell ref="A21:G25"/>
    <mergeCell ref="A27:G28"/>
    <mergeCell ref="A5:A8"/>
    <mergeCell ref="B5:B8"/>
    <mergeCell ref="A9:A12"/>
    <mergeCell ref="B9:B12"/>
    <mergeCell ref="A13:F13"/>
    <mergeCell ref="E16:F16"/>
    <mergeCell ref="A14:G14"/>
    <mergeCell ref="A15:G15"/>
  </mergeCells>
  <phoneticPr fontId="10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スマートフォン導入内訳書6-2</vt:lpstr>
      <vt:lpstr>2年目　3年目147食固定費 (参考見積内訳書）</vt:lpstr>
      <vt:lpstr>'2年目　3年目147食固定費 (参考見積内訳書）'!Print_Area</vt:lpstr>
      <vt:lpstr>'スマートフォン導入内訳書6-2'!Print_Area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伸一</dc:creator>
  <cp:lastModifiedBy>上野 伸一</cp:lastModifiedBy>
  <cp:lastPrinted>2025-01-25T10:54:10Z</cp:lastPrinted>
  <dcterms:created xsi:type="dcterms:W3CDTF">2025-01-19T08:50:59Z</dcterms:created>
  <dcterms:modified xsi:type="dcterms:W3CDTF">2025-02-10T02:53:19Z</dcterms:modified>
</cp:coreProperties>
</file>